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44"/>
  </bookViews>
  <sheets>
    <sheet name="Sheet1" sheetId="1" r:id="rId1"/>
  </sheets>
  <definedNames>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<sst xmlns="http://schemas.openxmlformats.org/spreadsheetml/2006/main" count="97" uniqueCount="91">
  <si>
    <t>附件2：资本构成</t>
  </si>
  <si>
    <t>单位：万元、%</t>
  </si>
  <si>
    <t>a</t>
  </si>
  <si>
    <t>b</t>
  </si>
  <si>
    <t>数额</t>
  </si>
  <si>
    <t>代码</t>
  </si>
  <si>
    <t>核心一级资本</t>
  </si>
  <si>
    <t>实收资本和资本公积可计入部分</t>
  </si>
  <si>
    <t>e+g</t>
  </si>
  <si>
    <t>留存收益</t>
  </si>
  <si>
    <t>2a</t>
  </si>
  <si>
    <t>盈余公积</t>
  </si>
  <si>
    <t>h</t>
  </si>
  <si>
    <t>2b</t>
  </si>
  <si>
    <t>一般风险准备</t>
  </si>
  <si>
    <t>i</t>
  </si>
  <si>
    <t>2c</t>
  </si>
  <si>
    <t>未分配利润</t>
  </si>
  <si>
    <t>j</t>
  </si>
  <si>
    <t>累计其他综合收益</t>
  </si>
  <si>
    <t>少数股东资本可计入部分</t>
  </si>
  <si>
    <t>扣除前的核心一级资本</t>
  </si>
  <si>
    <r>
      <rPr>
        <b/>
        <sz val="11"/>
        <color theme="1"/>
        <rFont val="宋体"/>
        <charset val="134"/>
      </rPr>
      <t>核心一级资本：扣除项</t>
    </r>
    <r>
      <rPr>
        <sz val="11"/>
        <color theme="1"/>
        <rFont val="宋体"/>
        <charset val="134"/>
      </rPr>
      <t>　</t>
    </r>
  </si>
  <si>
    <t>审慎估值调整</t>
  </si>
  <si>
    <t>商誉（扣除递延税负债）</t>
  </si>
  <si>
    <t>a-c</t>
  </si>
  <si>
    <t>其他无形资产（土地使用权除外）（扣除递延税负债）</t>
  </si>
  <si>
    <t>b-d</t>
  </si>
  <si>
    <t>依赖未来盈利的由经营亏损引起的净递延税资产</t>
  </si>
  <si>
    <t>对未按公允价值计量的项目进行套期形成的现金流储备</t>
  </si>
  <si>
    <t>损失准备缺口</t>
  </si>
  <si>
    <t>资产证券化销售利得</t>
  </si>
  <si>
    <t>自身信用风险变化导致其负债公允价值变化带来的未实现损益</t>
  </si>
  <si>
    <t>确定受益类的养老金资产净额（扣除递延税负债）</t>
  </si>
  <si>
    <t>直接或间接持有本银行的股票</t>
  </si>
  <si>
    <t>银行间或银行与其他金融机构间通过协议相互持有的核心一级资本</t>
  </si>
  <si>
    <t>对未并表金融机构小额少数资本投资中的核心一级资本中应扣除金额</t>
  </si>
  <si>
    <t>对未并表金融机构大额少数资本投资中的核心一级资本中应扣除金额</t>
  </si>
  <si>
    <t>其他依赖于银行未来盈利的净递延税资产中应扣除金额</t>
  </si>
  <si>
    <t>对未并表金融机构大额少数资本投资中的核心一级资本和其他依赖于银行未来盈利的净递延税资产的未扣除部分超过核心一级资本15%的应扣除金额</t>
  </si>
  <si>
    <t xml:space="preserve">    其中：应在对金融机构大额少数资本投资中扣除的金额</t>
  </si>
  <si>
    <t xml:space="preserve">    其中：应在其他依赖于银行未来盈利的净递延税资产中扣除的金额</t>
  </si>
  <si>
    <t>其他应在核心一级资本中扣除的项目合计</t>
  </si>
  <si>
    <t>应从其他一级资本和二级资本中扣除的未扣缺口</t>
  </si>
  <si>
    <t>核心一级资本扣除项总和</t>
  </si>
  <si>
    <t>核心一级资本净额</t>
  </si>
  <si>
    <t>其他一级资本</t>
  </si>
  <si>
    <t>其他一级资本工具及其溢价</t>
  </si>
  <si>
    <t xml:space="preserve">    其中：权益部分</t>
  </si>
  <si>
    <t xml:space="preserve">    其中：负债部分</t>
  </si>
  <si>
    <t>扣除前的其他一级资本</t>
  </si>
  <si>
    <t>其他一级资本:扣除项</t>
  </si>
  <si>
    <t>直接或间接持有的本银行其他一级资本</t>
  </si>
  <si>
    <t>银行间或银行与其他金融机构间通过协议相互持有的其他一级资本</t>
  </si>
  <si>
    <t>对未并表金融机构小额少数资本投资中的其他一级资本中应扣除金额</t>
  </si>
  <si>
    <t>对未并表金融机构大额少数资本投资中的其他一级资本中应扣除金额</t>
  </si>
  <si>
    <t>其他应在其他一级资本中扣除的项目合计</t>
  </si>
  <si>
    <t>应从二级资本中扣除的未扣缺口</t>
  </si>
  <si>
    <t>其他一级资本扣除项总和</t>
  </si>
  <si>
    <t>其他一级资本净额</t>
  </si>
  <si>
    <t>一级资本净额</t>
  </si>
  <si>
    <t>二级资本</t>
  </si>
  <si>
    <t>二级资本工具及其溢价</t>
  </si>
  <si>
    <t>超额损失准备可计入部分</t>
  </si>
  <si>
    <t>扣除前的二级资本</t>
  </si>
  <si>
    <t>二级资本：扣除项</t>
  </si>
  <si>
    <t>直接或间接持有的本银行的二级资本</t>
  </si>
  <si>
    <t>对未并表金融机构小额少数资本投资中的二级资本中应扣除金额</t>
  </si>
  <si>
    <t>对未并表金融机构大额少数资本投资中的二级资本</t>
  </si>
  <si>
    <t>其他应在二级资本中扣除的项目合计</t>
  </si>
  <si>
    <t>二级资本扣除项总和</t>
  </si>
  <si>
    <t>二级资本净额</t>
  </si>
  <si>
    <t>总资本净额</t>
  </si>
  <si>
    <t>风险加权资产</t>
  </si>
  <si>
    <t>资本充足率和其他各级资本要求</t>
  </si>
  <si>
    <t>核心一级资本充足率</t>
  </si>
  <si>
    <t>一级资本充足率</t>
  </si>
  <si>
    <t>资本充足率</t>
  </si>
  <si>
    <t>其他各级资本要求（%）</t>
  </si>
  <si>
    <t xml:space="preserve">    其中：储备资本要求</t>
  </si>
  <si>
    <t xml:space="preserve">    其中：逆周期资本要求</t>
  </si>
  <si>
    <t xml:space="preserve">    其中：全球系统重要性银行或国内系统重要性银行附加资本要求</t>
  </si>
  <si>
    <t>满足最低资本要求后的可用核心一级资本净额占风险加权资产的比例（%）</t>
  </si>
  <si>
    <t>我国最低监管资本要求</t>
  </si>
  <si>
    <t>门槛扣除项中未扣除部分</t>
  </si>
  <si>
    <t>对未并表金融机构的小额少数资本投资中未扣除部分</t>
  </si>
  <si>
    <t>对未并表金融机构的大额少数资本投资中未扣除部分</t>
  </si>
  <si>
    <t>其他依赖于银行未来盈利的净递延税资产（扣除递延税负债）</t>
  </si>
  <si>
    <t>可计入二级资本的超额损失准备的限额</t>
  </si>
  <si>
    <t>权重法下，实际计提的超额损失准备金额</t>
  </si>
  <si>
    <t>权重法下，可计入二级资本超额损失准备的数额</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</si>
</sst>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9"/>
      <color theme="1"/>
      <name val="微软雅黑"/>
      <charset val="134"/>
    </font>
    <font>
      <sz val="14"/>
      <color theme="1"/>
      <name val="宋体"/>
      <charset val="134"/>
      <scheme val="minor"/>
    </font>
    <font>
      <b/>
      <sz val="9"/>
      <color theme="1"/>
      <name val="微软雅黑"/>
      <charset val="134"/>
    </font>
    <font>
      <b/>
      <sz val="11"/>
      <color theme="1"/>
      <name val="宋体"/>
      <charset val="134"/>
    </font>
    <font>
      <sz val="11"/>
      <color theme="1"/>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tint="-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21">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2" fillId="0" borderId="0" xfId="0" applyFont="1">
      <alignment vertical="center"/>
    </xf>
    <xf numFmtId="0" fontId="3" fillId="0" borderId="0" xfId="0" applyFont="1" applyFill="1" applyBorder="1" applyAlignment="1">
      <alignment horizontal="center" vertical="center"/>
    </xf>
    <xf numFmtId="0" fontId="0" fillId="0" borderId="0" xfId="0" applyAlignment="1">
      <alignment horizontal="right"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6" fillId="2" borderId="1" xfId="0" applyFont="1" applyFill="1" applyBorder="1" applyAlignment="1">
      <alignment horizontal="center" vertical="center" wrapText="1"/>
    </xf>
    <xf numFmtId="10" fontId="1" fillId="0" borderId="0" xfId="0" applyNumberFormat="1" applyFont="1" applyFill="1" applyAlignment="1">
      <alignment vertical="center"/>
    </xf>
    <xf numFmtId="9" fontId="1" fillId="0" borderId="0" xfId="0" applyNumberFormat="1" applyFont="1" applyFill="1" applyAlignment="1">
      <alignment vertical="center"/>
    </xf>
    <xf numFmtId="9" fontId="1" fillId="0" borderId="0" xfId="3" applyFont="1" applyFill="1" applyAlignment="1">
      <alignment vertical="center"/>
    </xf>
    <xf numFmtId="10" fontId="1" fillId="0" borderId="0" xfId="3" applyNumberFormat="1"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6"/>
  <sheetViews>
    <sheetView tabSelected="1" workbookViewId="0">
      <selection activeCell="H13" sqref="H13"/>
    </sheetView>
  </sheetViews>
  <sheetFormatPr defaultColWidth="8.88888888888889" defaultRowHeight="13.2"/>
  <cols>
    <col min="1" max="1" width="6.77777777777778" style="3" customWidth="1"/>
    <col min="2" max="2" width="70.8888888888889" style="2" customWidth="1"/>
    <col min="3" max="3" width="15" style="3" customWidth="1"/>
    <col min="4" max="4" width="15.5555555555556" style="3" customWidth="1"/>
    <col min="5" max="5" width="8" style="2" customWidth="1"/>
    <col min="6" max="16384" width="8.88888888888889" style="2"/>
  </cols>
  <sheetData>
    <row r="1" s="1" customFormat="1" ht="17.4" spans="1:4">
      <c r="A1" s="4" t="s">
        <v>0</v>
      </c>
      <c r="B1" s="4"/>
      <c r="C1" s="5"/>
      <c r="D1" s="5"/>
    </row>
    <row r="2" customFormat="1" ht="17.25" customHeight="1" spans="4:4">
      <c r="D2" s="6" t="s">
        <v>1</v>
      </c>
    </row>
    <row r="3" s="2" customFormat="1" ht="14.4" spans="1:4">
      <c r="A3" s="7"/>
      <c r="B3" s="8"/>
      <c r="C3" s="9" t="s">
        <v>2</v>
      </c>
      <c r="D3" s="9" t="s">
        <v>3</v>
      </c>
    </row>
    <row r="4" s="2" customFormat="1" ht="14.4" spans="1:4">
      <c r="A4" s="7"/>
      <c r="B4" s="8"/>
      <c r="C4" s="9" t="s">
        <v>4</v>
      </c>
      <c r="D4" s="9" t="s">
        <v>5</v>
      </c>
    </row>
    <row r="5" s="2" customFormat="1" ht="14.4" spans="1:4">
      <c r="A5" s="9" t="s">
        <v>6</v>
      </c>
      <c r="B5" s="10"/>
      <c r="C5" s="9"/>
      <c r="D5" s="9"/>
    </row>
    <row r="6" s="2" customFormat="1" ht="16" customHeight="1" spans="1:4">
      <c r="A6" s="11">
        <v>1</v>
      </c>
      <c r="B6" s="12" t="s">
        <v>7</v>
      </c>
      <c r="C6" s="11">
        <v>70593.34</v>
      </c>
      <c r="D6" s="11" t="s">
        <v>8</v>
      </c>
    </row>
    <row r="7" s="2" customFormat="1" ht="16" customHeight="1" spans="1:4">
      <c r="A7" s="11">
        <v>2</v>
      </c>
      <c r="B7" s="12" t="s">
        <v>9</v>
      </c>
      <c r="C7" s="11">
        <f>C8+C9+C10</f>
        <v>35537.25</v>
      </c>
      <c r="D7" s="11"/>
    </row>
    <row r="8" s="2" customFormat="1" ht="16" customHeight="1" spans="1:4">
      <c r="A8" s="11" t="s">
        <v>10</v>
      </c>
      <c r="B8" s="12" t="s">
        <v>11</v>
      </c>
      <c r="C8" s="11">
        <v>6503.76</v>
      </c>
      <c r="D8" s="11" t="s">
        <v>12</v>
      </c>
    </row>
    <row r="9" s="2" customFormat="1" ht="16" customHeight="1" spans="1:4">
      <c r="A9" s="11" t="s">
        <v>13</v>
      </c>
      <c r="B9" s="12" t="s">
        <v>14</v>
      </c>
      <c r="C9" s="11">
        <v>11552.11</v>
      </c>
      <c r="D9" s="11" t="s">
        <v>15</v>
      </c>
    </row>
    <row r="10" s="2" customFormat="1" ht="16" customHeight="1" spans="1:4">
      <c r="A10" s="11" t="s">
        <v>16</v>
      </c>
      <c r="B10" s="12" t="s">
        <v>17</v>
      </c>
      <c r="C10" s="11">
        <v>17481.38</v>
      </c>
      <c r="D10" s="11" t="s">
        <v>18</v>
      </c>
    </row>
    <row r="11" s="2" customFormat="1" ht="16" customHeight="1" spans="1:4">
      <c r="A11" s="11">
        <v>3</v>
      </c>
      <c r="B11" s="12" t="s">
        <v>19</v>
      </c>
      <c r="C11" s="11">
        <v>12408.8</v>
      </c>
      <c r="D11" s="11"/>
    </row>
    <row r="12" s="2" customFormat="1" ht="16" customHeight="1" spans="1:4">
      <c r="A12" s="11">
        <v>4</v>
      </c>
      <c r="B12" s="12" t="s">
        <v>20</v>
      </c>
      <c r="C12" s="11">
        <v>0</v>
      </c>
      <c r="D12" s="11"/>
    </row>
    <row r="13" s="2" customFormat="1" ht="16" customHeight="1" spans="1:4">
      <c r="A13" s="11">
        <v>5</v>
      </c>
      <c r="B13" s="10" t="s">
        <v>21</v>
      </c>
      <c r="C13" s="11">
        <f>C6+C7+C11+C12</f>
        <v>118539.39</v>
      </c>
      <c r="D13" s="11"/>
    </row>
    <row r="14" s="2" customFormat="1" ht="16" customHeight="1" spans="1:4">
      <c r="A14" s="9" t="s">
        <v>22</v>
      </c>
      <c r="B14" s="10"/>
      <c r="C14" s="9"/>
      <c r="D14" s="9"/>
    </row>
    <row r="15" s="2" customFormat="1" ht="16" customHeight="1" spans="1:4">
      <c r="A15" s="11">
        <v>6</v>
      </c>
      <c r="B15" s="12" t="s">
        <v>23</v>
      </c>
      <c r="C15" s="11">
        <v>0</v>
      </c>
      <c r="D15" s="11"/>
    </row>
    <row r="16" s="2" customFormat="1" ht="16" customHeight="1" spans="1:4">
      <c r="A16" s="11">
        <v>7</v>
      </c>
      <c r="B16" s="12" t="s">
        <v>24</v>
      </c>
      <c r="C16" s="11">
        <v>0</v>
      </c>
      <c r="D16" s="11" t="s">
        <v>25</v>
      </c>
    </row>
    <row r="17" s="2" customFormat="1" ht="16" customHeight="1" spans="1:4">
      <c r="A17" s="11">
        <v>8</v>
      </c>
      <c r="B17" s="12" t="s">
        <v>26</v>
      </c>
      <c r="C17" s="11">
        <v>0</v>
      </c>
      <c r="D17" s="11" t="s">
        <v>27</v>
      </c>
    </row>
    <row r="18" s="2" customFormat="1" ht="16" customHeight="1" spans="1:4">
      <c r="A18" s="11">
        <v>9</v>
      </c>
      <c r="B18" s="12" t="s">
        <v>28</v>
      </c>
      <c r="C18" s="11">
        <v>0</v>
      </c>
      <c r="D18" s="11"/>
    </row>
    <row r="19" s="2" customFormat="1" ht="16" customHeight="1" spans="1:4">
      <c r="A19" s="11">
        <v>10</v>
      </c>
      <c r="B19" s="12" t="s">
        <v>29</v>
      </c>
      <c r="C19" s="11">
        <v>0</v>
      </c>
      <c r="D19" s="11"/>
    </row>
    <row r="20" s="2" customFormat="1" ht="16" customHeight="1" spans="1:4">
      <c r="A20" s="11">
        <v>11</v>
      </c>
      <c r="B20" s="12" t="s">
        <v>30</v>
      </c>
      <c r="C20" s="11">
        <v>0</v>
      </c>
      <c r="D20" s="11"/>
    </row>
    <row r="21" s="2" customFormat="1" ht="16" customHeight="1" spans="1:4">
      <c r="A21" s="11">
        <v>12</v>
      </c>
      <c r="B21" s="12" t="s">
        <v>31</v>
      </c>
      <c r="C21" s="11">
        <v>0</v>
      </c>
      <c r="D21" s="11"/>
    </row>
    <row r="22" s="2" customFormat="1" ht="16" customHeight="1" spans="1:4">
      <c r="A22" s="11">
        <v>13</v>
      </c>
      <c r="B22" s="12" t="s">
        <v>32</v>
      </c>
      <c r="C22" s="11">
        <v>0</v>
      </c>
      <c r="D22" s="11"/>
    </row>
    <row r="23" s="2" customFormat="1" ht="16" customHeight="1" spans="1:4">
      <c r="A23" s="11">
        <v>14</v>
      </c>
      <c r="B23" s="12" t="s">
        <v>33</v>
      </c>
      <c r="C23" s="11">
        <v>0</v>
      </c>
      <c r="D23" s="11"/>
    </row>
    <row r="24" s="2" customFormat="1" ht="16" customHeight="1" spans="1:4">
      <c r="A24" s="11">
        <v>15</v>
      </c>
      <c r="B24" s="12" t="s">
        <v>34</v>
      </c>
      <c r="C24" s="11">
        <v>0</v>
      </c>
      <c r="D24" s="11"/>
    </row>
    <row r="25" s="2" customFormat="1" ht="16" customHeight="1" spans="1:4">
      <c r="A25" s="11">
        <v>16</v>
      </c>
      <c r="B25" s="12" t="s">
        <v>35</v>
      </c>
      <c r="C25" s="11">
        <v>0</v>
      </c>
      <c r="D25" s="11"/>
    </row>
    <row r="26" s="2" customFormat="1" ht="16" customHeight="1" spans="1:4">
      <c r="A26" s="11">
        <v>17</v>
      </c>
      <c r="B26" s="12" t="s">
        <v>36</v>
      </c>
      <c r="C26" s="11">
        <v>0</v>
      </c>
      <c r="D26" s="11"/>
    </row>
    <row r="27" s="2" customFormat="1" ht="16" customHeight="1" spans="1:4">
      <c r="A27" s="11">
        <v>18</v>
      </c>
      <c r="B27" s="12" t="s">
        <v>37</v>
      </c>
      <c r="C27" s="11">
        <v>0</v>
      </c>
      <c r="D27" s="11"/>
    </row>
    <row r="28" s="2" customFormat="1" ht="16" customHeight="1" spans="1:4">
      <c r="A28" s="13">
        <v>19</v>
      </c>
      <c r="B28" s="12" t="s">
        <v>38</v>
      </c>
      <c r="C28" s="11">
        <v>0</v>
      </c>
      <c r="D28" s="11"/>
    </row>
    <row r="29" s="2" customFormat="1" ht="34" customHeight="1" spans="1:4">
      <c r="A29" s="13">
        <v>20</v>
      </c>
      <c r="B29" s="12" t="s">
        <v>39</v>
      </c>
      <c r="C29" s="11">
        <v>0</v>
      </c>
      <c r="D29" s="11"/>
    </row>
    <row r="30" s="2" customFormat="1" ht="16" customHeight="1" spans="1:4">
      <c r="A30" s="13">
        <v>21</v>
      </c>
      <c r="B30" s="12" t="s">
        <v>40</v>
      </c>
      <c r="C30" s="11">
        <v>0</v>
      </c>
      <c r="D30" s="11"/>
    </row>
    <row r="31" s="2" customFormat="1" ht="16" customHeight="1" spans="1:4">
      <c r="A31" s="13">
        <v>22</v>
      </c>
      <c r="B31" s="12" t="s">
        <v>41</v>
      </c>
      <c r="C31" s="11">
        <v>0</v>
      </c>
      <c r="D31" s="11"/>
    </row>
    <row r="32" s="2" customFormat="1" ht="16" customHeight="1" spans="1:4">
      <c r="A32" s="13">
        <v>23</v>
      </c>
      <c r="B32" s="12" t="s">
        <v>42</v>
      </c>
      <c r="C32" s="11">
        <v>0</v>
      </c>
      <c r="D32" s="11"/>
    </row>
    <row r="33" s="2" customFormat="1" ht="16" customHeight="1" spans="1:4">
      <c r="A33" s="13">
        <v>24</v>
      </c>
      <c r="B33" s="12" t="s">
        <v>43</v>
      </c>
      <c r="C33" s="11">
        <v>0</v>
      </c>
      <c r="D33" s="11"/>
    </row>
    <row r="34" s="2" customFormat="1" ht="16" customHeight="1" spans="1:4">
      <c r="A34" s="13">
        <v>25</v>
      </c>
      <c r="B34" s="10" t="s">
        <v>44</v>
      </c>
      <c r="C34" s="11">
        <f>SUM(C15:C29)+C32+C33</f>
        <v>0</v>
      </c>
      <c r="D34" s="11"/>
    </row>
    <row r="35" s="2" customFormat="1" ht="16" customHeight="1" spans="1:4">
      <c r="A35" s="13">
        <v>26</v>
      </c>
      <c r="B35" s="10" t="s">
        <v>45</v>
      </c>
      <c r="C35" s="11">
        <f>C13-C34</f>
        <v>118539.39</v>
      </c>
      <c r="D35" s="11"/>
    </row>
    <row r="36" s="2" customFormat="1" ht="16" customHeight="1" spans="1:4">
      <c r="A36" s="9" t="s">
        <v>46</v>
      </c>
      <c r="B36" s="10"/>
      <c r="C36" s="9"/>
      <c r="D36" s="9"/>
    </row>
    <row r="37" s="2" customFormat="1" ht="16" customHeight="1" spans="1:4">
      <c r="A37" s="13">
        <v>27</v>
      </c>
      <c r="B37" s="12" t="s">
        <v>47</v>
      </c>
      <c r="C37" s="11">
        <v>0</v>
      </c>
      <c r="D37" s="11"/>
    </row>
    <row r="38" s="2" customFormat="1" ht="16" customHeight="1" spans="1:4">
      <c r="A38" s="13">
        <v>28</v>
      </c>
      <c r="B38" s="12" t="s">
        <v>48</v>
      </c>
      <c r="C38" s="11">
        <v>0</v>
      </c>
      <c r="D38" s="11"/>
    </row>
    <row r="39" s="2" customFormat="1" ht="16" customHeight="1" spans="1:4">
      <c r="A39" s="13">
        <v>29</v>
      </c>
      <c r="B39" s="12" t="s">
        <v>49</v>
      </c>
      <c r="C39" s="11">
        <v>0</v>
      </c>
      <c r="D39" s="11"/>
    </row>
    <row r="40" s="2" customFormat="1" ht="16" customHeight="1" spans="1:4">
      <c r="A40" s="13">
        <v>30</v>
      </c>
      <c r="B40" s="12" t="s">
        <v>20</v>
      </c>
      <c r="C40" s="11">
        <v>0</v>
      </c>
      <c r="D40" s="11"/>
    </row>
    <row r="41" s="2" customFormat="1" ht="16" customHeight="1" spans="1:4">
      <c r="A41" s="13">
        <v>31</v>
      </c>
      <c r="B41" s="10" t="s">
        <v>50</v>
      </c>
      <c r="C41" s="11">
        <f>C37+C40</f>
        <v>0</v>
      </c>
      <c r="D41" s="11"/>
    </row>
    <row r="42" s="2" customFormat="1" ht="16" customHeight="1" spans="1:4">
      <c r="A42" s="9" t="s">
        <v>51</v>
      </c>
      <c r="B42" s="10"/>
      <c r="C42" s="9"/>
      <c r="D42" s="9"/>
    </row>
    <row r="43" s="2" customFormat="1" ht="16" customHeight="1" spans="1:4">
      <c r="A43" s="13">
        <v>32</v>
      </c>
      <c r="B43" s="12" t="s">
        <v>52</v>
      </c>
      <c r="C43" s="11">
        <v>0</v>
      </c>
      <c r="D43" s="11"/>
    </row>
    <row r="44" s="2" customFormat="1" ht="16" customHeight="1" spans="1:4">
      <c r="A44" s="13">
        <v>33</v>
      </c>
      <c r="B44" s="12" t="s">
        <v>53</v>
      </c>
      <c r="C44" s="11">
        <v>0</v>
      </c>
      <c r="D44" s="11"/>
    </row>
    <row r="45" s="2" customFormat="1" ht="16" customHeight="1" spans="1:4">
      <c r="A45" s="13">
        <v>34</v>
      </c>
      <c r="B45" s="12" t="s">
        <v>54</v>
      </c>
      <c r="C45" s="11">
        <v>0</v>
      </c>
      <c r="D45" s="11"/>
    </row>
    <row r="46" s="2" customFormat="1" ht="16" customHeight="1" spans="1:4">
      <c r="A46" s="13">
        <v>35</v>
      </c>
      <c r="B46" s="12" t="s">
        <v>55</v>
      </c>
      <c r="C46" s="11">
        <v>0</v>
      </c>
      <c r="D46" s="11"/>
    </row>
    <row r="47" s="2" customFormat="1" ht="16" customHeight="1" spans="1:4">
      <c r="A47" s="13">
        <v>36</v>
      </c>
      <c r="B47" s="12" t="s">
        <v>56</v>
      </c>
      <c r="C47" s="11">
        <v>0</v>
      </c>
      <c r="D47" s="11"/>
    </row>
    <row r="48" s="2" customFormat="1" ht="16" customHeight="1" spans="1:4">
      <c r="A48" s="13">
        <v>37</v>
      </c>
      <c r="B48" s="12" t="s">
        <v>57</v>
      </c>
      <c r="C48" s="11">
        <v>0</v>
      </c>
      <c r="D48" s="11"/>
    </row>
    <row r="49" s="2" customFormat="1" ht="16" customHeight="1" spans="1:4">
      <c r="A49" s="13">
        <v>38</v>
      </c>
      <c r="B49" s="10" t="s">
        <v>58</v>
      </c>
      <c r="C49" s="11">
        <f>SUM(C43:C48)</f>
        <v>0</v>
      </c>
      <c r="D49" s="11"/>
    </row>
    <row r="50" s="2" customFormat="1" ht="16" customHeight="1" spans="1:4">
      <c r="A50" s="13">
        <v>39</v>
      </c>
      <c r="B50" s="10" t="s">
        <v>59</v>
      </c>
      <c r="C50" s="11">
        <f>C41-C49</f>
        <v>0</v>
      </c>
      <c r="D50" s="11"/>
    </row>
    <row r="51" s="2" customFormat="1" ht="16" customHeight="1" spans="1:4">
      <c r="A51" s="13">
        <v>40</v>
      </c>
      <c r="B51" s="10" t="s">
        <v>60</v>
      </c>
      <c r="C51" s="11">
        <f>C35+C50</f>
        <v>118539.39</v>
      </c>
      <c r="D51" s="11"/>
    </row>
    <row r="52" s="2" customFormat="1" ht="16" customHeight="1" spans="1:4">
      <c r="A52" s="9" t="s">
        <v>61</v>
      </c>
      <c r="B52" s="10"/>
      <c r="C52" s="9"/>
      <c r="D52" s="9"/>
    </row>
    <row r="53" s="2" customFormat="1" ht="16" customHeight="1" spans="1:4">
      <c r="A53" s="13">
        <v>41</v>
      </c>
      <c r="B53" s="12" t="s">
        <v>62</v>
      </c>
      <c r="C53" s="11">
        <v>0</v>
      </c>
      <c r="D53" s="11"/>
    </row>
    <row r="54" s="2" customFormat="1" ht="16" customHeight="1" spans="1:4">
      <c r="A54" s="13">
        <v>42</v>
      </c>
      <c r="B54" s="12" t="s">
        <v>20</v>
      </c>
      <c r="C54" s="11">
        <v>0</v>
      </c>
      <c r="D54" s="11"/>
    </row>
    <row r="55" s="2" customFormat="1" ht="16" customHeight="1" spans="1:4">
      <c r="A55" s="13">
        <v>43</v>
      </c>
      <c r="B55" s="12" t="s">
        <v>63</v>
      </c>
      <c r="C55" s="11">
        <v>6628.24</v>
      </c>
      <c r="D55" s="11"/>
    </row>
    <row r="56" s="2" customFormat="1" ht="16" customHeight="1" spans="1:4">
      <c r="A56" s="13">
        <v>44</v>
      </c>
      <c r="B56" s="10" t="s">
        <v>64</v>
      </c>
      <c r="C56" s="11">
        <f>SUM(C53:C55)</f>
        <v>6628.24</v>
      </c>
      <c r="D56" s="11"/>
    </row>
    <row r="57" s="2" customFormat="1" ht="16" customHeight="1" spans="1:4">
      <c r="A57" s="9" t="s">
        <v>65</v>
      </c>
      <c r="B57" s="10"/>
      <c r="C57" s="9"/>
      <c r="D57" s="9"/>
    </row>
    <row r="58" s="2" customFormat="1" ht="16" customHeight="1" spans="1:4">
      <c r="A58" s="11">
        <v>45</v>
      </c>
      <c r="B58" s="12" t="s">
        <v>66</v>
      </c>
      <c r="C58" s="11">
        <v>0</v>
      </c>
      <c r="D58" s="11"/>
    </row>
    <row r="59" s="2" customFormat="1" ht="16" customHeight="1" spans="1:4">
      <c r="A59" s="11">
        <v>46</v>
      </c>
      <c r="B59" s="12" t="s">
        <v>53</v>
      </c>
      <c r="C59" s="11">
        <v>0</v>
      </c>
      <c r="D59" s="11"/>
    </row>
    <row r="60" s="2" customFormat="1" ht="16" customHeight="1" spans="1:4">
      <c r="A60" s="11">
        <v>47</v>
      </c>
      <c r="B60" s="12" t="s">
        <v>67</v>
      </c>
      <c r="C60" s="11">
        <v>0</v>
      </c>
      <c r="D60" s="11"/>
    </row>
    <row r="61" s="2" customFormat="1" ht="16" customHeight="1" spans="1:4">
      <c r="A61" s="11">
        <v>48</v>
      </c>
      <c r="B61" s="12" t="s">
        <v>68</v>
      </c>
      <c r="C61" s="11">
        <v>0</v>
      </c>
      <c r="D61" s="11"/>
    </row>
    <row r="62" s="2" customFormat="1" ht="16" customHeight="1" spans="1:4">
      <c r="A62" s="11">
        <v>49</v>
      </c>
      <c r="B62" s="12" t="s">
        <v>69</v>
      </c>
      <c r="C62" s="11">
        <v>0</v>
      </c>
      <c r="D62" s="11"/>
    </row>
    <row r="63" s="2" customFormat="1" ht="16" customHeight="1" spans="1:4">
      <c r="A63" s="11">
        <v>50</v>
      </c>
      <c r="B63" s="10" t="s">
        <v>70</v>
      </c>
      <c r="C63" s="11">
        <f>SUM(C58:C62)</f>
        <v>0</v>
      </c>
      <c r="D63" s="11"/>
    </row>
    <row r="64" s="2" customFormat="1" ht="16" customHeight="1" spans="1:4">
      <c r="A64" s="11">
        <v>51</v>
      </c>
      <c r="B64" s="10" t="s">
        <v>71</v>
      </c>
      <c r="C64" s="11">
        <f>C56-C63</f>
        <v>6628.24</v>
      </c>
      <c r="D64" s="11"/>
    </row>
    <row r="65" s="2" customFormat="1" ht="16" customHeight="1" spans="1:4">
      <c r="A65" s="11">
        <v>52</v>
      </c>
      <c r="B65" s="10" t="s">
        <v>72</v>
      </c>
      <c r="C65" s="11">
        <f>C64+C51</f>
        <v>125167.63</v>
      </c>
      <c r="D65" s="11"/>
    </row>
    <row r="66" s="2" customFormat="1" ht="16" customHeight="1" spans="1:4">
      <c r="A66" s="11">
        <v>53</v>
      </c>
      <c r="B66" s="10" t="s">
        <v>73</v>
      </c>
      <c r="C66" s="11">
        <v>580129</v>
      </c>
      <c r="D66" s="11"/>
    </row>
    <row r="67" s="2" customFormat="1" ht="16" customHeight="1" spans="1:4">
      <c r="A67" s="9" t="s">
        <v>74</v>
      </c>
      <c r="B67" s="10"/>
      <c r="C67" s="9"/>
      <c r="D67" s="9"/>
    </row>
    <row r="68" s="2" customFormat="1" ht="16" customHeight="1" spans="1:4">
      <c r="A68" s="11">
        <v>54</v>
      </c>
      <c r="B68" s="10" t="s">
        <v>75</v>
      </c>
      <c r="C68" s="14">
        <f>C35/C66*100</f>
        <v>20.4332812184876</v>
      </c>
      <c r="D68" s="11"/>
    </row>
    <row r="69" s="2" customFormat="1" ht="16" customHeight="1" spans="1:4">
      <c r="A69" s="11">
        <v>55</v>
      </c>
      <c r="B69" s="10" t="s">
        <v>76</v>
      </c>
      <c r="C69" s="14">
        <f>C51/C66*100</f>
        <v>20.4332812184876</v>
      </c>
      <c r="D69" s="11"/>
    </row>
    <row r="70" s="2" customFormat="1" ht="16" customHeight="1" spans="1:4">
      <c r="A70" s="11">
        <v>56</v>
      </c>
      <c r="B70" s="10" t="s">
        <v>77</v>
      </c>
      <c r="C70" s="14">
        <f>C65/C66*100</f>
        <v>21.5758271005242</v>
      </c>
      <c r="D70" s="11"/>
    </row>
    <row r="71" s="2" customFormat="1" ht="16" customHeight="1" spans="1:4">
      <c r="A71" s="11">
        <v>57</v>
      </c>
      <c r="B71" s="10" t="s">
        <v>78</v>
      </c>
      <c r="C71" s="15">
        <v>2.5</v>
      </c>
      <c r="D71" s="11"/>
    </row>
    <row r="72" s="2" customFormat="1" ht="16" customHeight="1" spans="1:4">
      <c r="A72" s="11">
        <v>58</v>
      </c>
      <c r="B72" s="12" t="s">
        <v>79</v>
      </c>
      <c r="C72" s="15">
        <v>2.5</v>
      </c>
      <c r="D72" s="11"/>
    </row>
    <row r="73" s="2" customFormat="1" ht="16" customHeight="1" spans="1:4">
      <c r="A73" s="11">
        <v>59</v>
      </c>
      <c r="B73" s="12" t="s">
        <v>80</v>
      </c>
      <c r="C73" s="11"/>
      <c r="D73" s="11"/>
    </row>
    <row r="74" s="2" customFormat="1" ht="16" customHeight="1" spans="1:4">
      <c r="A74" s="11">
        <v>60</v>
      </c>
      <c r="B74" s="12" t="s">
        <v>81</v>
      </c>
      <c r="C74" s="16"/>
      <c r="D74" s="11"/>
    </row>
    <row r="75" s="2" customFormat="1" ht="16" customHeight="1" spans="1:4">
      <c r="A75" s="11">
        <v>61</v>
      </c>
      <c r="B75" s="10" t="s">
        <v>82</v>
      </c>
      <c r="C75" s="14">
        <f>MAX(IF(AND(C70-C68&gt;=1,C70-C69-3&gt;=0),C68-5,IF(AND(C69-C68&lt;1,C14-C69&gt;=2),C69-6,C70-8)),0)</f>
        <v>13.5758271005242</v>
      </c>
      <c r="D75" s="11"/>
    </row>
    <row r="76" s="2" customFormat="1" ht="16" customHeight="1" spans="1:12">
      <c r="A76" s="9" t="s">
        <v>83</v>
      </c>
      <c r="B76" s="10"/>
      <c r="C76" s="9"/>
      <c r="D76" s="9"/>
      <c r="G76" s="17"/>
      <c r="H76" s="18"/>
      <c r="I76" s="18"/>
      <c r="J76" s="18"/>
      <c r="K76" s="19"/>
      <c r="L76" s="20"/>
    </row>
    <row r="77" s="2" customFormat="1" ht="16" customHeight="1" spans="1:4">
      <c r="A77" s="11">
        <v>62</v>
      </c>
      <c r="B77" s="12" t="s">
        <v>75</v>
      </c>
      <c r="C77" s="15">
        <v>5</v>
      </c>
      <c r="D77" s="11"/>
    </row>
    <row r="78" s="2" customFormat="1" ht="16" customHeight="1" spans="1:4">
      <c r="A78" s="11">
        <v>63</v>
      </c>
      <c r="B78" s="12" t="s">
        <v>76</v>
      </c>
      <c r="C78" s="15">
        <v>6</v>
      </c>
      <c r="D78" s="11"/>
    </row>
    <row r="79" s="2" customFormat="1" ht="16" customHeight="1" spans="1:4">
      <c r="A79" s="11">
        <v>64</v>
      </c>
      <c r="B79" s="12" t="s">
        <v>77</v>
      </c>
      <c r="C79" s="15">
        <v>8</v>
      </c>
      <c r="D79" s="11"/>
    </row>
    <row r="80" s="2" customFormat="1" ht="16" customHeight="1" spans="1:4">
      <c r="A80" s="9" t="s">
        <v>84</v>
      </c>
      <c r="B80" s="10"/>
      <c r="C80" s="9"/>
      <c r="D80" s="9"/>
    </row>
    <row r="81" s="2" customFormat="1" ht="16" customHeight="1" spans="1:4">
      <c r="A81" s="11">
        <v>65</v>
      </c>
      <c r="B81" s="12" t="s">
        <v>85</v>
      </c>
      <c r="C81" s="11">
        <v>0</v>
      </c>
      <c r="D81" s="11"/>
    </row>
    <row r="82" s="2" customFormat="1" ht="16" customHeight="1" spans="1:4">
      <c r="A82" s="11">
        <v>66</v>
      </c>
      <c r="B82" s="12" t="s">
        <v>86</v>
      </c>
      <c r="C82" s="11">
        <v>0</v>
      </c>
      <c r="D82" s="11"/>
    </row>
    <row r="83" s="2" customFormat="1" ht="16" customHeight="1" spans="1:4">
      <c r="A83" s="11">
        <v>67</v>
      </c>
      <c r="B83" s="12" t="s">
        <v>87</v>
      </c>
      <c r="C83" s="11">
        <v>0</v>
      </c>
      <c r="D83" s="11"/>
    </row>
    <row r="84" s="2" customFormat="1" ht="16" customHeight="1" spans="1:4">
      <c r="A84" s="9" t="s">
        <v>88</v>
      </c>
      <c r="B84" s="10"/>
      <c r="C84" s="9"/>
      <c r="D84" s="9"/>
    </row>
    <row r="85" s="2" customFormat="1" ht="16" customHeight="1" spans="1:4">
      <c r="A85" s="11">
        <v>68</v>
      </c>
      <c r="B85" s="12" t="s">
        <v>89</v>
      </c>
      <c r="C85" s="11">
        <v>7144.81</v>
      </c>
      <c r="D85" s="11"/>
    </row>
    <row r="86" s="2" customFormat="1" ht="16" customHeight="1" spans="1:4">
      <c r="A86" s="11">
        <v>69</v>
      </c>
      <c r="B86" s="12" t="s">
        <v>90</v>
      </c>
      <c r="C86" s="11">
        <v>6628.24</v>
      </c>
      <c r="D86" s="11"/>
    </row>
  </sheetData>
  <mergeCells count="11">
    <mergeCell ref="A5:D5"/>
    <mergeCell ref="A14:D14"/>
    <mergeCell ref="A36:D36"/>
    <mergeCell ref="A42:D42"/>
    <mergeCell ref="A52:D52"/>
    <mergeCell ref="A57:D57"/>
    <mergeCell ref="A67:D67"/>
    <mergeCell ref="A76:D76"/>
    <mergeCell ref="A80:D80"/>
    <mergeCell ref="A84:D84"/>
    <mergeCell ref="A3:B4"/>
  </mergeCells>
  <pageMargins left="0.751388888888889" right="0.751388888888889" top="1" bottom="1" header="0.5" footer="0.5"/>
  <pageSetup paperSize="9" scale="75"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2024-08-06T09:12:00Z</dcterms:created>
  <dcterms:modified xsi:type="dcterms:W3CDTF">2025-02-12T01:49:46Z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214092C49ADA488FAF07F7DC10EF8690</vt:lpwstr>
  </property>
  <property fmtid="{D5CDD505-2E9C-101B-9397-08002B2CF9AE}" pid="3" name="KSOProductBuildVer">
    <vt:lpwstr>2052-12.8.2.18913</vt:lpwstr>
  </property>
</Properties>
</file>